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Front Wheel  Drive Stability" sheetId="1" r:id="rId1"/>
  </sheets>
  <definedNames/>
  <calcPr fullCalcOnLoad="1"/>
</workbook>
</file>

<file path=xl/sharedStrings.xml><?xml version="1.0" encoding="utf-8"?>
<sst xmlns="http://schemas.openxmlformats.org/spreadsheetml/2006/main" count="86" uniqueCount="26">
  <si>
    <t xml:space="preserve">***See PDF Sheet3 </t>
  </si>
  <si>
    <t>t =Rear Wheels Contact Spacing* in meters</t>
  </si>
  <si>
    <t/>
  </si>
  <si>
    <t>Metric Value</t>
  </si>
  <si>
    <t>t =Rear Wheels Contact Spacing* in Inches</t>
  </si>
  <si>
    <t>W=Car,Driver and Battery Weight in Newtons</t>
  </si>
  <si>
    <t xml:space="preserve">Calculated Distance to Roll axis  and Rollover Speed </t>
  </si>
  <si>
    <t>θ=Incline in Degrees***</t>
  </si>
  <si>
    <t>θ=Incline in Radians</t>
  </si>
  <si>
    <t>Roller Over Speed                      Miles per Hour =sqrt(((W*d/h)+(sin(3.14*θ/180)*W))*(r/m)) See Sheet 3</t>
  </si>
  <si>
    <t>Roller Over Speed                      Meters per sec =sqrt(((W*d/h)+(sin(θ)*W))*(r/m)) See Sheet 3</t>
  </si>
  <si>
    <t>WB= Wheel Base* along the L axis in inches</t>
  </si>
  <si>
    <t>Calculated Value of h** in inches</t>
  </si>
  <si>
    <t>Converted to Metric</t>
  </si>
  <si>
    <t>Measured  Value of L** in inches</t>
  </si>
  <si>
    <t>WB= Wheel Base* along the L axis in meters</t>
  </si>
  <si>
    <t>Measured  Value of L** in Meters</t>
  </si>
  <si>
    <t>Calculated Value of h** in meters</t>
  </si>
  <si>
    <t>Horizontal distance to  roll axis    d=Lsin(tan-1(t/2WB)) in inches based on Canadian Std 505</t>
  </si>
  <si>
    <t xml:space="preserve">W=Car,Driver and Battery Weight in Lbs </t>
  </si>
  <si>
    <t>* See PDF Sheet1</t>
  </si>
  <si>
    <t>Enter Values               in Blue Column in English Units</t>
  </si>
  <si>
    <t>** See PDF Sheet2</t>
  </si>
  <si>
    <t>Horizontal distance to  roll axis           d=Lsin(tan-1(t/2WB)) in meters based on Canadian Std 505</t>
  </si>
  <si>
    <t>r=course Turn Radius in meters</t>
  </si>
  <si>
    <t>r=course turn Radius in Feet</t>
  </si>
</sst>
</file>

<file path=xl/styles.xml><?xml version="1.0" encoding="utf-8"?>
<styleSheet xmlns="http://schemas.openxmlformats.org/spreadsheetml/2006/main">
  <numFmts count="1">
    <numFmt numFmtId="165" formatCode="0.0"/>
  </numFmts>
  <fonts count="3"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/>
      <protection/>
    </xf>
    <xf numFmtId="2" fontId="2" fillId="0" borderId="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1" fontId="2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2" fillId="0" borderId="6" xfId="0" applyNumberFormat="1" applyFont="1" applyFill="1" applyBorder="1" applyAlignment="1" applyProtection="1">
      <alignment/>
      <protection/>
    </xf>
    <xf numFmtId="165" fontId="2" fillId="3" borderId="1" xfId="0" applyNumberFormat="1" applyFont="1" applyFill="1" applyBorder="1" applyAlignment="1" applyProtection="1">
      <alignment horizontal="center" vertical="center"/>
      <protection/>
    </xf>
    <xf numFmtId="2" fontId="2" fillId="3" borderId="1" xfId="0" applyNumberFormat="1" applyFont="1" applyFill="1" applyBorder="1" applyAlignment="1" applyProtection="1">
      <alignment horizontal="center" vertical="center"/>
      <protection/>
    </xf>
    <xf numFmtId="2" fontId="2" fillId="4" borderId="1" xfId="0" applyNumberFormat="1" applyFont="1" applyFill="1" applyBorder="1" applyAlignment="1" applyProtection="1">
      <alignment horizontal="center" vertical="center" wrapText="1"/>
      <protection/>
    </xf>
    <xf numFmtId="2" fontId="2" fillId="4" borderId="1" xfId="0" applyNumberFormat="1" applyFont="1" applyFill="1" applyBorder="1" applyAlignment="1" applyProtection="1">
      <alignment horizontal="center" vertical="center"/>
      <protection/>
    </xf>
    <xf numFmtId="2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2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" fontId="2" fillId="0" borderId="8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00CCFF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2.75" customHeight="1"/>
  <cols>
    <col min="1" max="1" width="15.140625" style="0" customWidth="1"/>
    <col min="2" max="2" width="8.57421875" style="0" customWidth="1"/>
    <col min="3" max="3" width="14.00390625" style="0" customWidth="1"/>
    <col min="4" max="4" width="7.57421875" style="0" customWidth="1"/>
    <col min="5" max="5" width="29.28125" style="0" customWidth="1"/>
    <col min="6" max="6" width="10.8515625" style="0" customWidth="1"/>
    <col min="7" max="7" width="27.140625" style="0" customWidth="1"/>
    <col min="8" max="8" width="8.57421875" style="0" customWidth="1"/>
    <col min="9" max="9" width="9.140625" style="0" customWidth="1"/>
  </cols>
  <sheetData>
    <row r="1" spans="1:9" ht="60" customHeight="1">
      <c r="A1" s="1" t="s">
        <v>21</v>
      </c>
      <c r="B1" s="2"/>
      <c r="C1" s="1" t="s">
        <v>13</v>
      </c>
      <c r="D1" s="3" t="s">
        <v>3</v>
      </c>
      <c r="E1" s="4" t="s">
        <v>2</v>
      </c>
      <c r="F1" s="5" t="s">
        <v>2</v>
      </c>
      <c r="G1" s="5" t="s">
        <v>2</v>
      </c>
      <c r="H1" s="4" t="s">
        <v>2</v>
      </c>
      <c r="I1" s="6" t="s">
        <v>2</v>
      </c>
    </row>
    <row r="2" spans="1:9" ht="51" customHeight="1">
      <c r="A2" s="7" t="s">
        <v>19</v>
      </c>
      <c r="B2" s="8">
        <v>400</v>
      </c>
      <c r="C2" s="9" t="s">
        <v>5</v>
      </c>
      <c r="D2" s="10">
        <f>(B2/2.2)*9.8</f>
      </c>
      <c r="E2" s="1" t="s">
        <v>6</v>
      </c>
      <c r="F2" s="11"/>
      <c r="G2" s="11"/>
      <c r="H2" s="2"/>
      <c r="I2" s="12" t="s">
        <v>2</v>
      </c>
    </row>
    <row r="3" spans="1:9" ht="54.75" customHeight="1">
      <c r="A3" s="7" t="s">
        <v>4</v>
      </c>
      <c r="B3" s="8">
        <v>31</v>
      </c>
      <c r="C3" s="9" t="s">
        <v>1</v>
      </c>
      <c r="D3" s="13">
        <f>B3/39.37</f>
      </c>
      <c r="E3" s="9" t="s">
        <v>23</v>
      </c>
      <c r="F3" s="14">
        <f>D5*SIN((ATAN((D3/(2*D4)))))</f>
      </c>
      <c r="G3" s="15" t="s">
        <v>18</v>
      </c>
      <c r="H3" s="16">
        <f>F3*39.37</f>
      </c>
      <c r="I3" s="12" t="s">
        <v>2</v>
      </c>
    </row>
    <row r="4" spans="1:9" ht="57.75" customHeight="1">
      <c r="A4" s="7" t="s">
        <v>11</v>
      </c>
      <c r="B4" s="8">
        <v>84</v>
      </c>
      <c r="C4" s="9" t="s">
        <v>15</v>
      </c>
      <c r="D4" s="13">
        <f>B4/39.37</f>
      </c>
      <c r="E4" s="9" t="s">
        <v>10</v>
      </c>
      <c r="F4" s="17">
        <f>SQRT((((D2*(F3/D6))+(SIN(D8)*D2))*(D7/(D2/9.8))))</f>
      </c>
      <c r="G4" s="15" t="s">
        <v>9</v>
      </c>
      <c r="H4" s="16">
        <f>2.237*F4</f>
      </c>
      <c r="I4" s="12" t="s">
        <v>2</v>
      </c>
    </row>
    <row r="5" spans="1:9" ht="48.75" customHeight="1">
      <c r="A5" s="7" t="s">
        <v>14</v>
      </c>
      <c r="B5" s="8">
        <v>60</v>
      </c>
      <c r="C5" s="9" t="s">
        <v>16</v>
      </c>
      <c r="D5" s="13">
        <f>B5/39.37</f>
      </c>
      <c r="E5" s="18" t="s">
        <v>2</v>
      </c>
      <c r="F5" s="19" t="s">
        <v>2</v>
      </c>
      <c r="G5" s="19" t="s">
        <v>2</v>
      </c>
      <c r="H5" s="20" t="s">
        <v>2</v>
      </c>
      <c r="I5" s="6" t="s">
        <v>2</v>
      </c>
    </row>
    <row r="6" spans="1:9" ht="42.75" customHeight="1">
      <c r="A6" s="7" t="s">
        <v>12</v>
      </c>
      <c r="B6" s="8">
        <v>16</v>
      </c>
      <c r="C6" s="9" t="s">
        <v>17</v>
      </c>
      <c r="D6" s="13">
        <f>B6/39.37</f>
      </c>
      <c r="E6" s="12" t="s">
        <v>2</v>
      </c>
      <c r="F6" s="21" t="s">
        <v>2</v>
      </c>
      <c r="G6" s="21" t="s">
        <v>2</v>
      </c>
      <c r="H6" s="6" t="s">
        <v>2</v>
      </c>
      <c r="I6" s="6" t="s">
        <v>2</v>
      </c>
    </row>
    <row r="7" spans="1:9" ht="27" customHeight="1">
      <c r="A7" s="7" t="s">
        <v>25</v>
      </c>
      <c r="B7" s="8">
        <v>20</v>
      </c>
      <c r="C7" s="9" t="s">
        <v>24</v>
      </c>
      <c r="D7" s="10">
        <f>(B7*12)/39.37</f>
      </c>
      <c r="E7" s="12" t="s">
        <v>2</v>
      </c>
      <c r="F7" s="21" t="s">
        <v>2</v>
      </c>
      <c r="G7" s="21" t="s">
        <v>2</v>
      </c>
      <c r="H7" s="6" t="s">
        <v>2</v>
      </c>
      <c r="I7" s="6" t="s">
        <v>2</v>
      </c>
    </row>
    <row r="8" spans="1:9" ht="24.75" customHeight="1">
      <c r="A8" s="7" t="s">
        <v>7</v>
      </c>
      <c r="B8" s="8">
        <v>0</v>
      </c>
      <c r="C8" s="9" t="s">
        <v>8</v>
      </c>
      <c r="D8" s="14">
        <f>(B8*3.14)/180</f>
      </c>
      <c r="E8" s="12" t="s">
        <v>2</v>
      </c>
      <c r="F8" s="21" t="s">
        <v>2</v>
      </c>
      <c r="G8" s="21" t="s">
        <v>2</v>
      </c>
      <c r="H8" s="6" t="s">
        <v>2</v>
      </c>
      <c r="I8" s="6" t="s">
        <v>2</v>
      </c>
    </row>
    <row r="9" spans="1:9" ht="25.5" customHeight="1">
      <c r="A9" s="22" t="s">
        <v>20</v>
      </c>
      <c r="B9" s="20" t="s">
        <v>2</v>
      </c>
      <c r="C9" s="20" t="s">
        <v>2</v>
      </c>
      <c r="D9" s="23" t="s">
        <v>2</v>
      </c>
      <c r="E9" s="6" t="s">
        <v>2</v>
      </c>
      <c r="F9" s="21" t="s">
        <v>2</v>
      </c>
      <c r="G9" s="21" t="s">
        <v>2</v>
      </c>
      <c r="H9" s="6" t="s">
        <v>2</v>
      </c>
      <c r="I9" s="6" t="s">
        <v>2</v>
      </c>
    </row>
    <row r="10" spans="1:9" ht="25.5" customHeight="1">
      <c r="A10" s="24" t="s">
        <v>22</v>
      </c>
      <c r="B10" s="6" t="s">
        <v>2</v>
      </c>
      <c r="C10" s="6" t="s">
        <v>2</v>
      </c>
      <c r="D10" s="25" t="s">
        <v>2</v>
      </c>
      <c r="E10" s="6" t="s">
        <v>2</v>
      </c>
      <c r="F10" s="21" t="s">
        <v>2</v>
      </c>
      <c r="G10" s="21" t="s">
        <v>2</v>
      </c>
      <c r="H10" s="6" t="s">
        <v>2</v>
      </c>
      <c r="I10" s="6" t="s">
        <v>2</v>
      </c>
    </row>
    <row r="11" spans="1:9" ht="25.5" customHeight="1">
      <c r="A11" s="24" t="s">
        <v>0</v>
      </c>
      <c r="B11" s="6" t="s">
        <v>2</v>
      </c>
      <c r="C11" s="6" t="s">
        <v>2</v>
      </c>
      <c r="D11" s="25" t="s">
        <v>2</v>
      </c>
      <c r="E11" s="6" t="s">
        <v>2</v>
      </c>
      <c r="F11" s="21" t="s">
        <v>2</v>
      </c>
      <c r="G11" s="21" t="s">
        <v>2</v>
      </c>
      <c r="H11" s="6" t="s">
        <v>2</v>
      </c>
      <c r="I11" s="6" t="s">
        <v>2</v>
      </c>
    </row>
    <row r="12" spans="1:9" ht="12.75" customHeight="1">
      <c r="A12" s="24" t="s">
        <v>2</v>
      </c>
      <c r="B12" s="26" t="s">
        <v>2</v>
      </c>
      <c r="C12" s="6" t="s">
        <v>2</v>
      </c>
      <c r="D12" s="27" t="s">
        <v>2</v>
      </c>
      <c r="E12" s="6" t="s">
        <v>2</v>
      </c>
      <c r="F12" s="28" t="s">
        <v>2</v>
      </c>
      <c r="G12" s="28" t="s">
        <v>2</v>
      </c>
      <c r="H12" s="26" t="s">
        <v>2</v>
      </c>
      <c r="I12" s="26" t="s">
        <v>2</v>
      </c>
    </row>
  </sheetData>
  <mergeCells count="2">
    <mergeCell ref="A1:B1"/>
    <mergeCell ref="E2:H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